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A\saját\SH\2025\0920_21_20MB\"/>
    </mc:Choice>
  </mc:AlternateContent>
  <bookViews>
    <workbookView xWindow="0" yWindow="0" windowWidth="19200" windowHeight="7670"/>
  </bookViews>
  <sheets>
    <sheet name="23MB" sheetId="1" r:id="rId1"/>
    <sheet name="egyesület_2025" sheetId="2" state="hidden" r:id="rId2"/>
  </sheets>
  <definedNames>
    <definedName name="_xlnm.Print_Area" localSheetId="0">'23MB'!$B$2:$K$43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  <c r="L19" i="1"/>
  <c r="B40" i="1"/>
  <c r="B39" i="1"/>
  <c r="B36" i="1"/>
  <c r="B37" i="1"/>
  <c r="B38" i="1"/>
  <c r="B35" i="1"/>
  <c r="B34" i="1"/>
  <c r="B33" i="1"/>
  <c r="B32" i="1"/>
  <c r="B31" i="1"/>
  <c r="B30" i="1"/>
  <c r="B29" i="1"/>
  <c r="B28" i="1"/>
  <c r="B27" i="1"/>
  <c r="B26" i="1"/>
  <c r="B25" i="1"/>
  <c r="L38" i="1"/>
  <c r="L31" i="1"/>
  <c r="L39" i="1"/>
  <c r="L32" i="1"/>
  <c r="L26" i="1"/>
  <c r="L24" i="1"/>
  <c r="L33" i="1"/>
  <c r="L34" i="1"/>
  <c r="L30" i="1"/>
  <c r="L28" i="1"/>
  <c r="L22" i="1"/>
  <c r="L17" i="1"/>
  <c r="L16" i="1"/>
  <c r="L29" i="1"/>
  <c r="L35" i="1"/>
  <c r="L20" i="1"/>
  <c r="L21" i="1"/>
  <c r="L25" i="1"/>
  <c r="L40" i="1"/>
  <c r="L18" i="1"/>
  <c r="L36" i="1"/>
  <c r="L27" i="1"/>
  <c r="L23" i="1"/>
  <c r="L37" i="1"/>
  <c r="L15" i="1"/>
</calcChain>
</file>

<file path=xl/comments1.xml><?xml version="1.0" encoding="utf-8"?>
<comments xmlns="http://schemas.openxmlformats.org/spreadsheetml/2006/main">
  <authors>
    <author>Patricia Sohar</author>
  </authors>
  <commentList>
    <comment ref="K3" authorId="0" shapeId="0">
      <text>
        <r>
          <rPr>
            <sz val="9"/>
            <color indexed="81"/>
            <rFont val="Tahoma"/>
            <family val="2"/>
          </rPr>
          <t xml:space="preserve">kitöltés kötelező:
- ha egy egyesület több legénységet indít egy kategóriában
- ha a csapat szabadidős és nem tartozik egyesülethez </t>
        </r>
      </text>
    </comment>
  </commentList>
</comments>
</file>

<file path=xl/sharedStrings.xml><?xml version="1.0" encoding="utf-8"?>
<sst xmlns="http://schemas.openxmlformats.org/spreadsheetml/2006/main" count="69" uniqueCount="65">
  <si>
    <t>Verseny neve:</t>
  </si>
  <si>
    <t>Egyesület neve:</t>
  </si>
  <si>
    <t>Verseny helyszíne:</t>
  </si>
  <si>
    <t>Legénység neve:</t>
  </si>
  <si>
    <t>Verseny dátuma:</t>
  </si>
  <si>
    <t>Korosztály:</t>
  </si>
  <si>
    <t>Szervező:</t>
  </si>
  <si>
    <t>Verseny osztály:</t>
  </si>
  <si>
    <t>Táv:</t>
  </si>
  <si>
    <t xml:space="preserve">Nr.                             </t>
  </si>
  <si>
    <t>NÉV</t>
  </si>
  <si>
    <t>E-MAIL CÍM</t>
  </si>
  <si>
    <t>Kapitány:</t>
  </si>
  <si>
    <t>Kapitány aláírása:</t>
  </si>
  <si>
    <t>Válassz!</t>
  </si>
  <si>
    <t>nyilvantartas@sarkanyhajozas.hu</t>
  </si>
  <si>
    <t>Nyomtatott, aláírt példányt, a versenyt megelőző technikai értekezleten kell leadni.</t>
  </si>
  <si>
    <t>A kapitány és a résztvevő kijelenti, hogy csapatának tagjai jó erőnléti és egészségi állapotban vannak, legalább 200 métert tudnak úszni könnyű sportfelszerelésben.</t>
  </si>
  <si>
    <t>Minden más esetben előzetesen a rendezőket tájékoztatni kell, és a mentőmellényt kötelezően viselni kell a hajóban. A rendező, a mentőmellény viselését indoklás nélkül elrendelheti.</t>
  </si>
  <si>
    <t>**SZÜLETÉSI HELY</t>
  </si>
  <si>
    <t>**ALÁÍRÁS</t>
  </si>
  <si>
    <t>**SZÜLETÉSI IDŐ
(év/hónap/nap)</t>
  </si>
  <si>
    <t>Magyar Sárkányhajó Szövetség</t>
  </si>
  <si>
    <t>Hozzájárulok, hogy az Magyar Sárkányhajó Szövetség által vagy annak ellenőrzése alatt más által szervezett sárkányhajó sport és szabadidő rendezvényen a Magyar Sárkányhajó Szövetség vagy ezen tevékenységre megbízottja saját céljai megvalósítása érdekében személyes adataimat rögzítse, továbbá rólam képmást és hangfelvételt készítsen. Hozzájárulok továbbá ahhoz, hogy a Magyar Sárkányhajó Szövetség ezen képmásaimat és hangfelvételeimet közzé tegye, sokszorosítsa, egyéb módon felhasználja és személyes adataimat és ezen felvételeket a jogszabályban meghatározott módon és időtartamig vagy írásbeli visszavonásomig személyes adataimmal együtt tárolja. Tudomásul veszem, hogy tömegfelvétel és nyilvános közéleti szereplésemről készült felvétel esetén nincs szükség a hozzájárulásomra a képmás és hangfelvétel elkészítéséhez és az elkészített felvétel felhasználásához.</t>
  </si>
  <si>
    <t>**ANYJA NEVE</t>
  </si>
  <si>
    <t>**versenyengedély szám feltűntetése esetén nem kötelező</t>
  </si>
  <si>
    <t>Dombori</t>
  </si>
  <si>
    <r>
      <t xml:space="preserve">Kérünk minden adatot elektronikusan és hiánytalanul kitölteni és visszaküldeni </t>
    </r>
    <r>
      <rPr>
        <b/>
        <sz val="11"/>
        <rFont val="Calibri"/>
        <family val="2"/>
        <charset val="238"/>
      </rPr>
      <t>e-mailben</t>
    </r>
    <r>
      <rPr>
        <sz val="11"/>
        <rFont val="Calibri"/>
        <family val="2"/>
      </rPr>
      <t>, EXCEL formátumban, a versenykiírásban szereplő határidőig!</t>
    </r>
  </si>
  <si>
    <t>SZaBaDiDőS</t>
  </si>
  <si>
    <t>ARRABONA SC</t>
  </si>
  <si>
    <t>BAJAI SPARTACUS SC</t>
  </si>
  <si>
    <t>BRSE FŐNIX DRAGON</t>
  </si>
  <si>
    <t>DRAGON AQUA SE</t>
  </si>
  <si>
    <t>DRAGON STEEL SE</t>
  </si>
  <si>
    <t>DUNAI SÁRKÁNYOK VÁC</t>
  </si>
  <si>
    <t>FEKETE GYÖNGY (RSC)</t>
  </si>
  <si>
    <t>FŐNIX POWER TEAM SE</t>
  </si>
  <si>
    <t>HÍRÖS-KECSKEMÉT VSE</t>
  </si>
  <si>
    <t>KÖRÖS DRAGON SE</t>
  </si>
  <si>
    <t>LAPÁTOLÓK SE</t>
  </si>
  <si>
    <t>PTE-PEAC</t>
  </si>
  <si>
    <t>RÁBA SC</t>
  </si>
  <si>
    <t>SUGO SC</t>
  </si>
  <si>
    <t>SZIGETI SÁRKÁNYOK</t>
  </si>
  <si>
    <t>TOLNAI SCE</t>
  </si>
  <si>
    <t>------------------------------</t>
  </si>
  <si>
    <t>Budapesti Corvinus Egyetem</t>
  </si>
  <si>
    <t>Budapesti Műszaki és Gazdaságtudományi Egyetem</t>
  </si>
  <si>
    <t>Eötvös Loránd Tudományegyetem</t>
  </si>
  <si>
    <t>Károli Gáspár Református Egyetem</t>
  </si>
  <si>
    <t>Neumann János Egyetem</t>
  </si>
  <si>
    <t>Nemzeti Közszolgálati Egyetem - Víztudományi Kar</t>
  </si>
  <si>
    <t>Pannon Egyetem</t>
  </si>
  <si>
    <t>Pázmány Péter Katolikus Egyetem</t>
  </si>
  <si>
    <t>Pécsi Tudományegyetem</t>
  </si>
  <si>
    <t>Semmelweis Egyetem</t>
  </si>
  <si>
    <t>Széchenyi István Egyetem</t>
  </si>
  <si>
    <t>Szegedi Tudományegyetem</t>
  </si>
  <si>
    <t>Testnevelési Egyetem</t>
  </si>
  <si>
    <t xml:space="preserve">23. SÁRKÁNYHAJÓ MAGYAR BAJNOKSÁG
</t>
  </si>
  <si>
    <t>2025. szeptember 20 - 21. (szombat-vasárnap)</t>
  </si>
  <si>
    <t>SZÜLETÉSI NÉV</t>
  </si>
  <si>
    <t>**TAJ szám</t>
  </si>
  <si>
    <r>
      <t xml:space="preserve">VERSENYENGEDÉLY 
SZÁM </t>
    </r>
    <r>
      <rPr>
        <i/>
        <sz val="10"/>
        <rFont val="Calibri"/>
        <family val="2"/>
      </rPr>
      <t>(A300083)</t>
    </r>
  </si>
  <si>
    <t>BUDAPEST EVEZŐS EGYESÜLET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</si>
</sst>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;@"/>
  </numFmts>
  <fonts count="22" x14ac:knownFonts="1">
    <font>
      <sz val="11"/>
      <color theme="1"/>
      <name val="Calibri"/>
      <family val="2"/>
      <scheme val="minor"/>
    </font>
    <font>
      <u/>
      <sz val="11"/>
      <color indexed="12"/>
      <name val="Calibri"/>
      <family val="2"/>
    </font>
    <font>
      <sz val="9"/>
      <color indexed="81"/>
      <name val="Tahoma"/>
      <family val="2"/>
    </font>
    <font>
      <i/>
      <sz val="10"/>
      <name val="Calibri"/>
      <family val="2"/>
    </font>
    <font>
      <b/>
      <u/>
      <sz val="11"/>
      <color indexed="12"/>
      <name val="Calibri"/>
      <family val="2"/>
      <charset val="238"/>
    </font>
    <font>
      <sz val="11"/>
      <name val="Calibri"/>
      <family val="2"/>
    </font>
    <font>
      <b/>
      <sz val="11"/>
      <name val="Calibri"/>
      <family val="2"/>
      <charset val="238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0" tint="-0.14999847407452621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3">
    <xf numFmtId="0" fontId="0" fillId="0" borderId="0" xfId="0"/>
    <xf numFmtId="0" fontId="7" fillId="0" borderId="2" xfId="0" applyFont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8" fillId="0" borderId="0" xfId="0" applyFont="1"/>
    <xf numFmtId="0" fontId="11" fillId="2" borderId="0" xfId="0" applyFont="1" applyFill="1"/>
    <xf numFmtId="0" fontId="8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1" fillId="2" borderId="0" xfId="0" applyFont="1" applyFill="1" applyAlignment="1">
      <alignment horizontal="left"/>
    </xf>
    <xf numFmtId="0" fontId="12" fillId="0" borderId="0" xfId="0" applyFont="1" applyAlignment="1">
      <alignment horizontal="left" vertical="top" wrapText="1"/>
    </xf>
    <xf numFmtId="0" fontId="13" fillId="2" borderId="0" xfId="0" applyFont="1" applyFill="1" applyAlignment="1">
      <alignment horizontal="left"/>
    </xf>
    <xf numFmtId="0" fontId="12" fillId="0" borderId="0" xfId="0" applyFont="1" applyAlignment="1">
      <alignment vertical="center"/>
    </xf>
    <xf numFmtId="0" fontId="12" fillId="0" borderId="0" xfId="0" applyFont="1"/>
    <xf numFmtId="0" fontId="14" fillId="0" borderId="0" xfId="0" applyFont="1" applyAlignment="1">
      <alignment vertical="center" wrapText="1"/>
    </xf>
    <xf numFmtId="0" fontId="15" fillId="2" borderId="0" xfId="0" applyFont="1" applyFill="1" applyAlignment="1">
      <alignment horizontal="left"/>
    </xf>
    <xf numFmtId="0" fontId="11" fillId="0" borderId="0" xfId="0" applyFont="1"/>
    <xf numFmtId="0" fontId="16" fillId="2" borderId="0" xfId="0" applyFont="1" applyFill="1" applyAlignment="1">
      <alignment horizontal="right"/>
    </xf>
    <xf numFmtId="0" fontId="17" fillId="2" borderId="0" xfId="0" applyFont="1" applyFill="1"/>
    <xf numFmtId="0" fontId="18" fillId="0" borderId="0" xfId="0" applyFont="1" applyAlignment="1">
      <alignment horizontal="left"/>
    </xf>
    <xf numFmtId="0" fontId="12" fillId="0" borderId="0" xfId="1" applyFont="1" applyBorder="1" applyAlignment="1" applyProtection="1">
      <alignment horizontal="left"/>
    </xf>
    <xf numFmtId="0" fontId="12" fillId="0" borderId="0" xfId="0" applyFont="1" applyAlignment="1">
      <alignment horizontal="left" vertical="center" wrapText="1"/>
    </xf>
    <xf numFmtId="14" fontId="7" fillId="0" borderId="3" xfId="0" applyNumberFormat="1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top"/>
      <protection locked="0"/>
    </xf>
    <xf numFmtId="0" fontId="7" fillId="0" borderId="4" xfId="0" applyFont="1" applyBorder="1" applyAlignment="1" applyProtection="1">
      <alignment horizontal="center" vertical="top"/>
      <protection locked="0"/>
    </xf>
    <xf numFmtId="0" fontId="12" fillId="0" borderId="5" xfId="0" applyFont="1" applyBorder="1" applyAlignment="1" applyProtection="1">
      <alignment vertical="center" wrapText="1"/>
      <protection locked="0"/>
    </xf>
    <xf numFmtId="0" fontId="12" fillId="0" borderId="5" xfId="0" applyFont="1" applyBorder="1" applyAlignment="1">
      <alignment vertical="center" wrapText="1"/>
    </xf>
    <xf numFmtId="0" fontId="1" fillId="0" borderId="0" xfId="1" applyBorder="1" applyAlignment="1" applyProtection="1">
      <alignment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164" fontId="12" fillId="0" borderId="5" xfId="0" applyNumberFormat="1" applyFont="1" applyBorder="1" applyAlignment="1" applyProtection="1">
      <alignment vertical="center" wrapText="1"/>
      <protection locked="0"/>
    </xf>
    <xf numFmtId="0" fontId="16" fillId="3" borderId="5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right" vertical="center"/>
    </xf>
    <xf numFmtId="0" fontId="8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4" fillId="0" borderId="0" xfId="1" applyFont="1" applyBorder="1" applyAlignment="1" applyProtection="1">
      <alignment horizontal="center" vertical="center" wrapText="1"/>
    </xf>
    <xf numFmtId="14" fontId="1" fillId="0" borderId="0" xfId="1" applyNumberFormat="1" applyBorder="1" applyAlignment="1" applyProtection="1">
      <alignment horizontal="center" vertical="center"/>
    </xf>
    <xf numFmtId="0" fontId="20" fillId="0" borderId="7" xfId="0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4" fontId="12" fillId="0" borderId="0" xfId="0" applyNumberFormat="1" applyFont="1" applyAlignment="1">
      <alignment horizontal="center" vertical="center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21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2" fillId="0" borderId="5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0" fillId="0" borderId="0" xfId="0" applyFont="1"/>
    <xf numFmtId="0" fontId="0" fillId="0" borderId="8" xfId="0" applyFont="1" applyBorder="1" applyProtection="1">
      <protection locked="0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yilvantartas@sarkanyhajozas.hu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showGridLines="0" tabSelected="1" zoomScale="60" zoomScaleNormal="60" workbookViewId="0">
      <selection activeCell="C15" sqref="C15"/>
    </sheetView>
  </sheetViews>
  <sheetFormatPr defaultColWidth="0" defaultRowHeight="13" zeroHeight="1" x14ac:dyDescent="0.3"/>
  <cols>
    <col min="1" max="1" width="8.36328125" style="6" customWidth="1"/>
    <col min="2" max="2" width="10.36328125" style="6" customWidth="1"/>
    <col min="3" max="4" width="30.36328125" style="6" customWidth="1"/>
    <col min="5" max="5" width="16.1796875" style="6" bestFit="1" customWidth="1"/>
    <col min="6" max="6" width="12.08984375" style="45" customWidth="1"/>
    <col min="7" max="7" width="22.6328125" style="6" customWidth="1"/>
    <col min="8" max="8" width="14.36328125" style="6" bestFit="1" customWidth="1"/>
    <col min="9" max="9" width="31.453125" style="6" customWidth="1"/>
    <col min="10" max="10" width="41.90625" style="6" customWidth="1"/>
    <col min="11" max="11" width="43.36328125" style="6" customWidth="1"/>
    <col min="12" max="12" width="10" style="7" customWidth="1"/>
    <col min="13" max="13" width="13.90625" style="6" hidden="1" customWidth="1"/>
    <col min="14" max="16" width="9.08984375" style="6" hidden="1" customWidth="1"/>
    <col min="17" max="16384" width="9.08984375" style="6" hidden="1"/>
  </cols>
  <sheetData>
    <row r="1" spans="1:12" ht="18.75" customHeight="1" x14ac:dyDescent="0.3">
      <c r="A1" s="17" t="str">
        <f>"2017_15MB_"&amp;K4&amp;"_"&amp;K5&amp;"_"&amp;K6&amp;"_"&amp;K2&amp;"_"&amp;K3</f>
        <v>2017_15MB_Válassz!_Válassz!_Válassz!_Válassz!_</v>
      </c>
    </row>
    <row r="2" spans="1:12" s="8" customFormat="1" ht="15.75" customHeight="1" x14ac:dyDescent="0.3">
      <c r="C2" s="9" t="s">
        <v>0</v>
      </c>
      <c r="D2" s="41" t="s">
        <v>59</v>
      </c>
      <c r="E2" s="41"/>
      <c r="F2" s="41"/>
      <c r="G2" s="41"/>
      <c r="H2" s="41"/>
      <c r="I2" s="41"/>
      <c r="J2" s="9" t="s">
        <v>1</v>
      </c>
      <c r="K2" s="23" t="s">
        <v>14</v>
      </c>
      <c r="L2" s="10"/>
    </row>
    <row r="3" spans="1:12" s="8" customFormat="1" ht="15.5" x14ac:dyDescent="0.3">
      <c r="C3" s="9"/>
      <c r="D3" s="41"/>
      <c r="E3" s="41"/>
      <c r="F3" s="41"/>
      <c r="G3" s="41"/>
      <c r="H3" s="41"/>
      <c r="I3" s="41"/>
      <c r="J3" s="11" t="s">
        <v>3</v>
      </c>
      <c r="K3" s="1"/>
      <c r="L3" s="10"/>
    </row>
    <row r="4" spans="1:12" ht="15.65" customHeight="1" x14ac:dyDescent="0.3">
      <c r="C4" s="9" t="s">
        <v>2</v>
      </c>
      <c r="D4" s="42" t="s">
        <v>26</v>
      </c>
      <c r="E4" s="42"/>
      <c r="F4" s="42"/>
      <c r="G4" s="42"/>
      <c r="H4" s="42"/>
      <c r="I4" s="42"/>
      <c r="J4" s="9" t="s">
        <v>5</v>
      </c>
      <c r="K4" s="24" t="s">
        <v>14</v>
      </c>
      <c r="L4" s="12"/>
    </row>
    <row r="5" spans="1:12" ht="15.65" customHeight="1" x14ac:dyDescent="0.3">
      <c r="C5" s="9" t="s">
        <v>4</v>
      </c>
      <c r="D5" s="42" t="s">
        <v>60</v>
      </c>
      <c r="E5" s="42"/>
      <c r="F5" s="42"/>
      <c r="G5" s="42"/>
      <c r="H5" s="42"/>
      <c r="I5" s="42"/>
      <c r="J5" s="9" t="s">
        <v>7</v>
      </c>
      <c r="K5" s="24" t="s">
        <v>14</v>
      </c>
      <c r="L5" s="12"/>
    </row>
    <row r="6" spans="1:12" ht="15.65" customHeight="1" x14ac:dyDescent="0.3">
      <c r="C6" s="9" t="s">
        <v>6</v>
      </c>
      <c r="D6" s="37" t="s">
        <v>22</v>
      </c>
      <c r="E6" s="37"/>
      <c r="F6" s="37"/>
      <c r="G6" s="37"/>
      <c r="H6" s="37"/>
      <c r="I6" s="37"/>
      <c r="J6" s="9" t="s">
        <v>8</v>
      </c>
      <c r="K6" s="25" t="s">
        <v>14</v>
      </c>
      <c r="L6" s="12"/>
    </row>
    <row r="7" spans="1:12" ht="14.5" x14ac:dyDescent="0.3">
      <c r="C7" s="13"/>
      <c r="D7" s="13"/>
      <c r="E7" s="13"/>
      <c r="F7" s="46"/>
      <c r="G7" s="13"/>
      <c r="H7" s="13"/>
      <c r="I7" s="13"/>
      <c r="L7" s="12"/>
    </row>
    <row r="8" spans="1:12" s="14" customFormat="1" ht="14.5" x14ac:dyDescent="0.35">
      <c r="B8" s="9" t="s">
        <v>27</v>
      </c>
      <c r="C8" s="15"/>
      <c r="D8" s="15"/>
      <c r="E8" s="15"/>
      <c r="F8" s="47"/>
      <c r="G8" s="15"/>
      <c r="H8" s="15"/>
      <c r="I8" s="15"/>
      <c r="J8" s="15"/>
      <c r="K8" s="36" t="s">
        <v>15</v>
      </c>
      <c r="L8" s="16"/>
    </row>
    <row r="9" spans="1:12" s="14" customFormat="1" ht="14.5" x14ac:dyDescent="0.35">
      <c r="B9" s="9" t="s">
        <v>16</v>
      </c>
      <c r="C9" s="15"/>
      <c r="D9" s="15"/>
      <c r="E9" s="15"/>
      <c r="F9" s="47"/>
      <c r="G9" s="15"/>
      <c r="H9" s="15"/>
      <c r="I9" s="15"/>
      <c r="J9" s="15"/>
      <c r="K9" s="28"/>
      <c r="L9" s="16"/>
    </row>
    <row r="10" spans="1:12" s="14" customFormat="1" ht="12" customHeight="1" x14ac:dyDescent="0.35">
      <c r="B10" s="9"/>
      <c r="C10" s="15"/>
      <c r="D10" s="15"/>
      <c r="E10" s="15"/>
      <c r="F10" s="47"/>
      <c r="G10" s="15"/>
      <c r="H10" s="15"/>
      <c r="I10" s="15"/>
      <c r="J10" s="15"/>
      <c r="K10" s="28"/>
      <c r="L10" s="16"/>
    </row>
    <row r="11" spans="1:12" ht="14.5" x14ac:dyDescent="0.35">
      <c r="B11" s="39" t="s">
        <v>17</v>
      </c>
      <c r="C11" s="39"/>
      <c r="D11" s="39"/>
      <c r="E11" s="39"/>
      <c r="F11" s="39"/>
      <c r="G11" s="39"/>
      <c r="H11" s="39"/>
      <c r="I11" s="39"/>
      <c r="J11" s="39"/>
      <c r="K11" s="39"/>
      <c r="L11" s="17"/>
    </row>
    <row r="12" spans="1:12" ht="20.25" customHeight="1" x14ac:dyDescent="0.3">
      <c r="B12" s="40" t="s">
        <v>18</v>
      </c>
      <c r="C12" s="40"/>
      <c r="D12" s="40"/>
      <c r="E12" s="40"/>
      <c r="F12" s="40"/>
      <c r="G12" s="40"/>
      <c r="H12" s="40"/>
      <c r="I12" s="40"/>
      <c r="J12" s="40"/>
      <c r="K12" s="40"/>
      <c r="L12" s="17"/>
    </row>
    <row r="13" spans="1:12" ht="12" customHeight="1" x14ac:dyDescent="0.3">
      <c r="C13" s="30"/>
      <c r="D13" s="30"/>
      <c r="E13" s="30"/>
      <c r="F13" s="30"/>
      <c r="G13" s="30"/>
      <c r="H13" s="30"/>
      <c r="I13" s="30"/>
      <c r="J13" s="30"/>
      <c r="K13" s="33" t="s">
        <v>25</v>
      </c>
      <c r="L13" s="17"/>
    </row>
    <row r="14" spans="1:12" ht="29.25" customHeight="1" x14ac:dyDescent="0.3">
      <c r="B14" s="29" t="s">
        <v>9</v>
      </c>
      <c r="C14" s="29" t="s">
        <v>10</v>
      </c>
      <c r="D14" s="29" t="s">
        <v>61</v>
      </c>
      <c r="E14" s="29" t="s">
        <v>63</v>
      </c>
      <c r="F14" s="44" t="s">
        <v>62</v>
      </c>
      <c r="G14" s="32" t="s">
        <v>19</v>
      </c>
      <c r="H14" s="32" t="s">
        <v>21</v>
      </c>
      <c r="I14" s="32" t="s">
        <v>24</v>
      </c>
      <c r="J14" s="29" t="s">
        <v>11</v>
      </c>
      <c r="K14" s="32" t="s">
        <v>20</v>
      </c>
      <c r="L14" s="12"/>
    </row>
    <row r="15" spans="1:12" ht="20.149999999999999" customHeight="1" x14ac:dyDescent="0.3">
      <c r="B15" s="34">
        <v>1</v>
      </c>
      <c r="C15" s="26"/>
      <c r="D15" s="26"/>
      <c r="E15" s="26"/>
      <c r="F15" s="48"/>
      <c r="G15" s="26"/>
      <c r="H15" s="31"/>
      <c r="I15" s="31"/>
      <c r="J15" s="26"/>
      <c r="K15" s="27"/>
      <c r="L15" s="17" t="str">
        <f>$A$1</f>
        <v>2017_15MB_Válassz!_Válassz!_Válassz!_Válassz!_</v>
      </c>
    </row>
    <row r="16" spans="1:12" ht="20.149999999999999" customHeight="1" x14ac:dyDescent="0.3">
      <c r="B16" s="34">
        <v>2</v>
      </c>
      <c r="C16" s="26"/>
      <c r="D16" s="26"/>
      <c r="E16" s="26"/>
      <c r="F16" s="48"/>
      <c r="G16" s="26"/>
      <c r="H16" s="31"/>
      <c r="I16" s="31"/>
      <c r="J16" s="26"/>
      <c r="K16" s="27"/>
      <c r="L16" s="17" t="str">
        <f t="shared" ref="L16:L40" si="0">$A$1</f>
        <v>2017_15MB_Válassz!_Válassz!_Válassz!_Válassz!_</v>
      </c>
    </row>
    <row r="17" spans="2:12" ht="20.149999999999999" customHeight="1" x14ac:dyDescent="0.3">
      <c r="B17" s="34">
        <v>3</v>
      </c>
      <c r="C17" s="26"/>
      <c r="D17" s="26"/>
      <c r="E17" s="26"/>
      <c r="F17" s="48"/>
      <c r="G17" s="26"/>
      <c r="H17" s="31"/>
      <c r="I17" s="31"/>
      <c r="J17" s="26"/>
      <c r="K17" s="27"/>
      <c r="L17" s="17" t="str">
        <f t="shared" si="0"/>
        <v>2017_15MB_Válassz!_Válassz!_Válassz!_Válassz!_</v>
      </c>
    </row>
    <row r="18" spans="2:12" ht="20.149999999999999" customHeight="1" x14ac:dyDescent="0.3">
      <c r="B18" s="34">
        <v>4</v>
      </c>
      <c r="C18" s="26"/>
      <c r="D18" s="26"/>
      <c r="E18" s="26"/>
      <c r="F18" s="48"/>
      <c r="G18" s="26"/>
      <c r="H18" s="31"/>
      <c r="I18" s="31"/>
      <c r="J18" s="26"/>
      <c r="K18" s="27"/>
      <c r="L18" s="17" t="str">
        <f t="shared" si="0"/>
        <v>2017_15MB_Válassz!_Válassz!_Válassz!_Válassz!_</v>
      </c>
    </row>
    <row r="19" spans="2:12" ht="20.149999999999999" customHeight="1" x14ac:dyDescent="0.3">
      <c r="B19" s="34">
        <v>5</v>
      </c>
      <c r="C19" s="26"/>
      <c r="D19" s="26"/>
      <c r="E19" s="26"/>
      <c r="F19" s="48"/>
      <c r="G19" s="26"/>
      <c r="H19" s="31"/>
      <c r="I19" s="31"/>
      <c r="J19" s="26"/>
      <c r="K19" s="27"/>
      <c r="L19" s="17" t="str">
        <f t="shared" si="0"/>
        <v>2017_15MB_Válassz!_Válassz!_Válassz!_Válassz!_</v>
      </c>
    </row>
    <row r="20" spans="2:12" ht="20.149999999999999" customHeight="1" x14ac:dyDescent="0.3">
      <c r="B20" s="34">
        <v>6</v>
      </c>
      <c r="C20" s="26"/>
      <c r="D20" s="26"/>
      <c r="E20" s="26"/>
      <c r="F20" s="48"/>
      <c r="G20" s="26"/>
      <c r="H20" s="31"/>
      <c r="I20" s="31"/>
      <c r="J20" s="26"/>
      <c r="K20" s="27"/>
      <c r="L20" s="17" t="str">
        <f t="shared" si="0"/>
        <v>2017_15MB_Válassz!_Válassz!_Válassz!_Válassz!_</v>
      </c>
    </row>
    <row r="21" spans="2:12" ht="20.149999999999999" customHeight="1" x14ac:dyDescent="0.3">
      <c r="B21" s="34">
        <v>7</v>
      </c>
      <c r="C21" s="26"/>
      <c r="D21" s="26"/>
      <c r="E21" s="26"/>
      <c r="F21" s="48"/>
      <c r="G21" s="26"/>
      <c r="H21" s="31"/>
      <c r="I21" s="31"/>
      <c r="J21" s="26"/>
      <c r="K21" s="27"/>
      <c r="L21" s="17" t="str">
        <f t="shared" si="0"/>
        <v>2017_15MB_Válassz!_Válassz!_Válassz!_Válassz!_</v>
      </c>
    </row>
    <row r="22" spans="2:12" ht="20.149999999999999" customHeight="1" x14ac:dyDescent="0.3">
      <c r="B22" s="34">
        <v>8</v>
      </c>
      <c r="C22" s="26"/>
      <c r="D22" s="26"/>
      <c r="E22" s="26"/>
      <c r="F22" s="48"/>
      <c r="G22" s="26"/>
      <c r="H22" s="31"/>
      <c r="I22" s="31"/>
      <c r="J22" s="26"/>
      <c r="K22" s="27"/>
      <c r="L22" s="17" t="str">
        <f t="shared" si="0"/>
        <v>2017_15MB_Válassz!_Válassz!_Válassz!_Válassz!_</v>
      </c>
    </row>
    <row r="23" spans="2:12" ht="20.149999999999999" customHeight="1" x14ac:dyDescent="0.3">
      <c r="B23" s="34">
        <v>9</v>
      </c>
      <c r="C23" s="26"/>
      <c r="D23" s="26"/>
      <c r="E23" s="26"/>
      <c r="F23" s="48"/>
      <c r="G23" s="26"/>
      <c r="H23" s="31"/>
      <c r="I23" s="31"/>
      <c r="J23" s="26"/>
      <c r="K23" s="27"/>
      <c r="L23" s="17" t="str">
        <f t="shared" si="0"/>
        <v>2017_15MB_Válassz!_Válassz!_Válassz!_Válassz!_</v>
      </c>
    </row>
    <row r="24" spans="2:12" ht="20.149999999999999" customHeight="1" x14ac:dyDescent="0.3">
      <c r="B24" s="34">
        <v>10</v>
      </c>
      <c r="C24" s="26"/>
      <c r="D24" s="26"/>
      <c r="E24" s="26"/>
      <c r="F24" s="48"/>
      <c r="G24" s="26"/>
      <c r="H24" s="31"/>
      <c r="I24" s="31"/>
      <c r="J24" s="26"/>
      <c r="K24" s="27"/>
      <c r="L24" s="17" t="str">
        <f t="shared" si="0"/>
        <v>2017_15MB_Válassz!_Válassz!_Válassz!_Válassz!_</v>
      </c>
    </row>
    <row r="25" spans="2:12" ht="20.149999999999999" customHeight="1" x14ac:dyDescent="0.3">
      <c r="B25" s="34">
        <f>IF("10 fős open"=$K$5,"Tartalék",11)</f>
        <v>11</v>
      </c>
      <c r="C25" s="26"/>
      <c r="D25" s="26"/>
      <c r="E25" s="26"/>
      <c r="F25" s="48"/>
      <c r="G25" s="26"/>
      <c r="H25" s="31"/>
      <c r="I25" s="31"/>
      <c r="J25" s="26"/>
      <c r="K25" s="27"/>
      <c r="L25" s="17" t="str">
        <f t="shared" si="0"/>
        <v>2017_15MB_Válassz!_Válassz!_Válassz!_Válassz!_</v>
      </c>
    </row>
    <row r="26" spans="2:12" ht="20.149999999999999" customHeight="1" x14ac:dyDescent="0.3">
      <c r="B26" s="34">
        <f>IF("10 fős open"=$K$5,"Tartalék",12)</f>
        <v>12</v>
      </c>
      <c r="C26" s="26"/>
      <c r="D26" s="26"/>
      <c r="E26" s="26"/>
      <c r="F26" s="48"/>
      <c r="G26" s="26"/>
      <c r="H26" s="31"/>
      <c r="I26" s="31"/>
      <c r="J26" s="26"/>
      <c r="K26" s="27"/>
      <c r="L26" s="17" t="str">
        <f t="shared" si="0"/>
        <v>2017_15MB_Válassz!_Válassz!_Válassz!_Válassz!_</v>
      </c>
    </row>
    <row r="27" spans="2:12" ht="20.149999999999999" customHeight="1" x14ac:dyDescent="0.3">
      <c r="B27" s="34">
        <f>IF("10 fős open"=$K$5,"Kormányos",13)</f>
        <v>13</v>
      </c>
      <c r="C27" s="26"/>
      <c r="D27" s="26"/>
      <c r="E27" s="26"/>
      <c r="F27" s="48"/>
      <c r="G27" s="26"/>
      <c r="H27" s="31"/>
      <c r="I27" s="31"/>
      <c r="J27" s="26"/>
      <c r="K27" s="27"/>
      <c r="L27" s="17" t="str">
        <f t="shared" si="0"/>
        <v>2017_15MB_Válassz!_Válassz!_Válassz!_Válassz!_</v>
      </c>
    </row>
    <row r="28" spans="2:12" ht="20.149999999999999" customHeight="1" x14ac:dyDescent="0.3">
      <c r="B28" s="34">
        <f>IF("10 fős open"=$K$5,"Dobos",14)</f>
        <v>14</v>
      </c>
      <c r="C28" s="26"/>
      <c r="D28" s="26"/>
      <c r="E28" s="26"/>
      <c r="F28" s="48"/>
      <c r="G28" s="26"/>
      <c r="H28" s="31"/>
      <c r="I28" s="31"/>
      <c r="J28" s="26"/>
      <c r="K28" s="27"/>
      <c r="L28" s="17" t="str">
        <f t="shared" si="0"/>
        <v>2017_15MB_Válassz!_Válassz!_Válassz!_Válassz!_</v>
      </c>
    </row>
    <row r="29" spans="2:12" ht="20.149999999999999" customHeight="1" x14ac:dyDescent="0.3">
      <c r="B29" s="34">
        <f>IF("10 fős open"=$K$5," ",15)</f>
        <v>15</v>
      </c>
      <c r="C29" s="26"/>
      <c r="D29" s="26"/>
      <c r="E29" s="26"/>
      <c r="F29" s="48"/>
      <c r="G29" s="26"/>
      <c r="H29" s="31"/>
      <c r="I29" s="31"/>
      <c r="J29" s="26"/>
      <c r="K29" s="27"/>
      <c r="L29" s="17" t="str">
        <f t="shared" si="0"/>
        <v>2017_15MB_Válassz!_Válassz!_Válassz!_Válassz!_</v>
      </c>
    </row>
    <row r="30" spans="2:12" ht="20.149999999999999" customHeight="1" x14ac:dyDescent="0.3">
      <c r="B30" s="34">
        <f>IF("10 fős open"=$K$5," ",16)</f>
        <v>16</v>
      </c>
      <c r="C30" s="26"/>
      <c r="D30" s="26"/>
      <c r="E30" s="26"/>
      <c r="F30" s="48"/>
      <c r="G30" s="26"/>
      <c r="H30" s="31"/>
      <c r="I30" s="31"/>
      <c r="J30" s="26"/>
      <c r="K30" s="27"/>
      <c r="L30" s="17" t="str">
        <f t="shared" si="0"/>
        <v>2017_15MB_Válassz!_Válassz!_Válassz!_Válassz!_</v>
      </c>
    </row>
    <row r="31" spans="2:12" ht="20.149999999999999" customHeight="1" x14ac:dyDescent="0.3">
      <c r="B31" s="34">
        <f>IF("10 fős open"=$K$5," ",17)</f>
        <v>17</v>
      </c>
      <c r="C31" s="26"/>
      <c r="D31" s="26"/>
      <c r="E31" s="26"/>
      <c r="F31" s="48"/>
      <c r="G31" s="26"/>
      <c r="H31" s="31"/>
      <c r="I31" s="31"/>
      <c r="J31" s="26"/>
      <c r="K31" s="27"/>
      <c r="L31" s="17" t="str">
        <f t="shared" si="0"/>
        <v>2017_15MB_Válassz!_Válassz!_Válassz!_Válassz!_</v>
      </c>
    </row>
    <row r="32" spans="2:12" ht="20.149999999999999" customHeight="1" x14ac:dyDescent="0.3">
      <c r="B32" s="34">
        <f>IF("10 fős open"=$K$5," ",18)</f>
        <v>18</v>
      </c>
      <c r="C32" s="26"/>
      <c r="D32" s="26"/>
      <c r="E32" s="26"/>
      <c r="F32" s="48"/>
      <c r="G32" s="26"/>
      <c r="H32" s="31"/>
      <c r="I32" s="31"/>
      <c r="J32" s="26"/>
      <c r="K32" s="27"/>
      <c r="L32" s="17" t="str">
        <f t="shared" si="0"/>
        <v>2017_15MB_Válassz!_Válassz!_Válassz!_Válassz!_</v>
      </c>
    </row>
    <row r="33" spans="2:12" ht="20.149999999999999" customHeight="1" x14ac:dyDescent="0.3">
      <c r="B33" s="34">
        <f>IF("10 fős open"=$K$5," ",19)</f>
        <v>19</v>
      </c>
      <c r="C33" s="26"/>
      <c r="D33" s="26"/>
      <c r="E33" s="26"/>
      <c r="F33" s="48"/>
      <c r="G33" s="26"/>
      <c r="H33" s="31"/>
      <c r="I33" s="31"/>
      <c r="J33" s="26"/>
      <c r="K33" s="27"/>
      <c r="L33" s="17" t="str">
        <f t="shared" si="0"/>
        <v>2017_15MB_Válassz!_Válassz!_Válassz!_Válassz!_</v>
      </c>
    </row>
    <row r="34" spans="2:12" ht="20.149999999999999" customHeight="1" x14ac:dyDescent="0.3">
      <c r="B34" s="34">
        <f>IF("10 fős open"=$K$5," ",20)</f>
        <v>20</v>
      </c>
      <c r="C34" s="26"/>
      <c r="D34" s="26"/>
      <c r="E34" s="26"/>
      <c r="F34" s="48"/>
      <c r="G34" s="26"/>
      <c r="H34" s="31"/>
      <c r="I34" s="31"/>
      <c r="J34" s="26"/>
      <c r="K34" s="27"/>
      <c r="L34" s="17" t="str">
        <f t="shared" si="0"/>
        <v>2017_15MB_Válassz!_Válassz!_Válassz!_Válassz!_</v>
      </c>
    </row>
    <row r="35" spans="2:12" ht="20.149999999999999" customHeight="1" x14ac:dyDescent="0.3">
      <c r="B35" s="34" t="str">
        <f>IF("10 fős open"=$K$5," ","Tartalék")</f>
        <v>Tartalék</v>
      </c>
      <c r="C35" s="26"/>
      <c r="D35" s="26"/>
      <c r="E35" s="26"/>
      <c r="F35" s="48"/>
      <c r="G35" s="26"/>
      <c r="H35" s="31"/>
      <c r="I35" s="31"/>
      <c r="J35" s="26"/>
      <c r="K35" s="27"/>
      <c r="L35" s="17" t="str">
        <f t="shared" si="0"/>
        <v>2017_15MB_Válassz!_Válassz!_Válassz!_Válassz!_</v>
      </c>
    </row>
    <row r="36" spans="2:12" ht="20.149999999999999" customHeight="1" x14ac:dyDescent="0.3">
      <c r="B36" s="34" t="str">
        <f>IF("10 fős open"=$K$5," ","Tartalék")</f>
        <v>Tartalék</v>
      </c>
      <c r="C36" s="26"/>
      <c r="D36" s="26"/>
      <c r="E36" s="26"/>
      <c r="F36" s="48"/>
      <c r="G36" s="26"/>
      <c r="H36" s="31"/>
      <c r="I36" s="31"/>
      <c r="J36" s="26"/>
      <c r="K36" s="27"/>
      <c r="L36" s="17" t="str">
        <f t="shared" si="0"/>
        <v>2017_15MB_Válassz!_Válassz!_Válassz!_Válassz!_</v>
      </c>
    </row>
    <row r="37" spans="2:12" ht="20.149999999999999" customHeight="1" x14ac:dyDescent="0.3">
      <c r="B37" s="34" t="str">
        <f>IF("10 fős open"=$K$5," ","Tartalék")</f>
        <v>Tartalék</v>
      </c>
      <c r="C37" s="26"/>
      <c r="D37" s="26"/>
      <c r="E37" s="26"/>
      <c r="F37" s="48"/>
      <c r="G37" s="26"/>
      <c r="H37" s="31"/>
      <c r="I37" s="31"/>
      <c r="J37" s="26"/>
      <c r="K37" s="27"/>
      <c r="L37" s="17" t="str">
        <f t="shared" si="0"/>
        <v>2017_15MB_Válassz!_Válassz!_Válassz!_Válassz!_</v>
      </c>
    </row>
    <row r="38" spans="2:12" ht="20.149999999999999" customHeight="1" x14ac:dyDescent="0.3">
      <c r="B38" s="34" t="str">
        <f>IF("10 fős open"=$K$5," ","Tartalék")</f>
        <v>Tartalék</v>
      </c>
      <c r="C38" s="26"/>
      <c r="D38" s="26"/>
      <c r="E38" s="26"/>
      <c r="F38" s="48"/>
      <c r="G38" s="26"/>
      <c r="H38" s="31"/>
      <c r="I38" s="31"/>
      <c r="J38" s="26"/>
      <c r="K38" s="27"/>
      <c r="L38" s="17" t="str">
        <f t="shared" si="0"/>
        <v>2017_15MB_Válassz!_Válassz!_Válassz!_Válassz!_</v>
      </c>
    </row>
    <row r="39" spans="2:12" ht="20.149999999999999" customHeight="1" x14ac:dyDescent="0.3">
      <c r="B39" s="34" t="str">
        <f>IF("10 fős open"=$K$5," ","Kormányos")</f>
        <v>Kormányos</v>
      </c>
      <c r="C39" s="26"/>
      <c r="D39" s="26"/>
      <c r="E39" s="26"/>
      <c r="F39" s="48"/>
      <c r="G39" s="26"/>
      <c r="H39" s="31"/>
      <c r="I39" s="31"/>
      <c r="J39" s="26"/>
      <c r="K39" s="27"/>
      <c r="L39" s="17" t="str">
        <f t="shared" si="0"/>
        <v>2017_15MB_Válassz!_Válassz!_Válassz!_Válassz!_</v>
      </c>
    </row>
    <row r="40" spans="2:12" ht="20.149999999999999" customHeight="1" x14ac:dyDescent="0.3">
      <c r="B40" s="34" t="str">
        <f>IF("10 fős open"=$K$5," ","Dobos")</f>
        <v>Dobos</v>
      </c>
      <c r="C40" s="26"/>
      <c r="D40" s="26"/>
      <c r="E40" s="26"/>
      <c r="F40" s="48"/>
      <c r="G40" s="26"/>
      <c r="H40" s="31"/>
      <c r="I40" s="31"/>
      <c r="J40" s="26"/>
      <c r="K40" s="27"/>
      <c r="L40" s="17" t="str">
        <f t="shared" si="0"/>
        <v>2017_15MB_Válassz!_Válassz!_Válassz!_Válassz!_</v>
      </c>
    </row>
    <row r="41" spans="2:12" ht="65.25" customHeight="1" x14ac:dyDescent="0.3">
      <c r="B41" s="38" t="s">
        <v>23</v>
      </c>
      <c r="C41" s="38"/>
      <c r="D41" s="38"/>
      <c r="E41" s="38"/>
      <c r="F41" s="38"/>
      <c r="G41" s="38"/>
      <c r="H41" s="38"/>
      <c r="I41" s="38"/>
      <c r="J41" s="38"/>
      <c r="K41" s="38"/>
      <c r="L41" s="17"/>
    </row>
    <row r="42" spans="2:12" ht="15.5" x14ac:dyDescent="0.35">
      <c r="B42" s="4"/>
      <c r="C42" s="20"/>
      <c r="D42" s="20"/>
      <c r="E42" s="20"/>
      <c r="F42" s="49"/>
      <c r="G42" s="20"/>
      <c r="H42" s="20"/>
      <c r="I42" s="20"/>
      <c r="J42" s="21"/>
      <c r="K42" s="22"/>
      <c r="L42" s="12"/>
    </row>
    <row r="43" spans="2:12" ht="18" customHeight="1" x14ac:dyDescent="0.3">
      <c r="B43" s="35" t="s">
        <v>12</v>
      </c>
      <c r="C43" s="3"/>
      <c r="D43" s="43"/>
      <c r="E43" s="5"/>
      <c r="F43" s="50"/>
      <c r="G43" s="5"/>
      <c r="H43" s="5"/>
      <c r="I43" s="5"/>
      <c r="J43" s="35" t="s">
        <v>13</v>
      </c>
      <c r="K43" s="2"/>
      <c r="L43" s="12"/>
    </row>
    <row r="44" spans="2:12" x14ac:dyDescent="0.3">
      <c r="K44" s="18"/>
      <c r="L44" s="12"/>
    </row>
    <row r="45" spans="2:12" x14ac:dyDescent="0.3">
      <c r="J45" s="19"/>
      <c r="K45" s="18"/>
      <c r="L45" s="12"/>
    </row>
    <row r="46" spans="2:12" hidden="1" x14ac:dyDescent="0.3">
      <c r="J46" s="19"/>
      <c r="K46" s="18"/>
      <c r="L46" s="12"/>
    </row>
    <row r="47" spans="2:12" hidden="1" x14ac:dyDescent="0.3">
      <c r="J47" s="19"/>
      <c r="K47" s="18"/>
      <c r="L47" s="12"/>
    </row>
    <row r="48" spans="2:12" hidden="1" x14ac:dyDescent="0.3">
      <c r="J48" s="19"/>
      <c r="K48" s="18"/>
      <c r="L48" s="12"/>
    </row>
    <row r="49" spans="10:12" hidden="1" x14ac:dyDescent="0.3">
      <c r="J49" s="19"/>
      <c r="K49" s="18"/>
      <c r="L49" s="12"/>
    </row>
    <row r="50" spans="10:12" hidden="1" x14ac:dyDescent="0.3">
      <c r="J50" s="19"/>
      <c r="K50" s="18"/>
      <c r="L50" s="12"/>
    </row>
    <row r="51" spans="10:12" hidden="1" x14ac:dyDescent="0.3">
      <c r="J51" s="19"/>
      <c r="K51" s="18"/>
      <c r="L51" s="12"/>
    </row>
    <row r="52" spans="10:12" hidden="1" x14ac:dyDescent="0.3">
      <c r="J52" s="19"/>
      <c r="K52" s="18"/>
      <c r="L52" s="12"/>
    </row>
    <row r="53" spans="10:12" hidden="1" x14ac:dyDescent="0.3">
      <c r="J53" s="19"/>
      <c r="K53" s="18"/>
      <c r="L53" s="12"/>
    </row>
    <row r="54" spans="10:12" hidden="1" x14ac:dyDescent="0.3">
      <c r="J54" s="19"/>
      <c r="K54" s="18"/>
      <c r="L54" s="12"/>
    </row>
    <row r="55" spans="10:12" hidden="1" x14ac:dyDescent="0.3">
      <c r="K55" s="18"/>
      <c r="L55" s="12"/>
    </row>
    <row r="56" spans="10:12" hidden="1" x14ac:dyDescent="0.3">
      <c r="K56" s="18"/>
      <c r="L56" s="12"/>
    </row>
    <row r="57" spans="10:12" hidden="1" x14ac:dyDescent="0.3">
      <c r="K57" s="18"/>
      <c r="L57" s="12"/>
    </row>
    <row r="58" spans="10:12" hidden="1" x14ac:dyDescent="0.3">
      <c r="K58" s="18"/>
      <c r="L58" s="12"/>
    </row>
    <row r="59" spans="10:12" hidden="1" x14ac:dyDescent="0.3">
      <c r="K59" s="18"/>
      <c r="L59" s="12"/>
    </row>
    <row r="60" spans="10:12" hidden="1" x14ac:dyDescent="0.3">
      <c r="K60" s="18"/>
      <c r="L60" s="12"/>
    </row>
    <row r="61" spans="10:12" hidden="1" x14ac:dyDescent="0.3">
      <c r="K61" s="18"/>
      <c r="L61" s="12"/>
    </row>
    <row r="62" spans="10:12" hidden="1" x14ac:dyDescent="0.3">
      <c r="K62" s="18"/>
      <c r="L62" s="12"/>
    </row>
    <row r="63" spans="10:12" hidden="1" x14ac:dyDescent="0.3">
      <c r="K63" s="18"/>
      <c r="L63" s="12"/>
    </row>
    <row r="64" spans="10:12" hidden="1" x14ac:dyDescent="0.3">
      <c r="K64" s="18"/>
      <c r="L64" s="12"/>
    </row>
    <row r="65" spans="11:12" hidden="1" x14ac:dyDescent="0.3">
      <c r="K65" s="18"/>
      <c r="L65" s="12"/>
    </row>
    <row r="66" spans="11:12" hidden="1" x14ac:dyDescent="0.3">
      <c r="K66" s="18"/>
    </row>
    <row r="67" spans="11:12" hidden="1" x14ac:dyDescent="0.3">
      <c r="K67" s="18"/>
    </row>
  </sheetData>
  <sheetProtection algorithmName="SHA-512" hashValue="1KLJZfmAkg432V/fNBbaXGMJlibl+SKxB6c1tuSh5jeeHUxjwpAemh6H9DPcyq72mv582x7+bwJZ70KKUnriGg==" saltValue="bAsQiEGv3GMLMo1Lkk3mag==" spinCount="100000" sheet="1" selectLockedCells="1"/>
  <mergeCells count="7">
    <mergeCell ref="D2:I3"/>
    <mergeCell ref="D4:I4"/>
    <mergeCell ref="D5:I5"/>
    <mergeCell ref="D6:I6"/>
    <mergeCell ref="B41:K41"/>
    <mergeCell ref="B11:K11"/>
    <mergeCell ref="B12:K12"/>
  </mergeCells>
  <dataValidations count="3">
    <dataValidation type="list" allowBlank="1" showInputMessage="1" showErrorMessage="1" sqref="K4">
      <formula1>"Válassz!,U18,U24,premier,senior,szabadidős,"</formula1>
    </dataValidation>
    <dataValidation type="list" allowBlank="1" showInputMessage="1" showErrorMessage="1" sqref="K5">
      <formula1>"Válassz!,női,open,vegyes"</formula1>
    </dataValidation>
    <dataValidation type="list" allowBlank="1" showInputMessage="1" showErrorMessage="1" sqref="K6">
      <formula1>"Válassz!,100m,200m,500m,2.000m"</formula1>
    </dataValidation>
  </dataValidations>
  <hyperlinks>
    <hyperlink ref="K8" r:id="rId1"/>
  </hyperlinks>
  <pageMargins left="0.7" right="0.7" top="0.75" bottom="0.75" header="0.3" footer="0.3"/>
  <pageSetup scale="48" orientation="landscape" r:id="rId2"/>
  <headerFooter>
    <oddHeader>&amp;C&amp;12LEGÉNYSÉGI LISTA / FELELŐSSÉGVÁLLALÁSI NYILATKOZAT&amp;RFutam száma:                                           .</oddHeader>
    <oddFooter>&amp;L&amp;G     Magyar Sárkányhajó Szövetség&amp;C  A Nemzeti Versenysport Szövetség alapító tagja&amp;R&amp;D</oddFooter>
  </headerFooter>
  <legacyDrawing r:id="rId3"/>
  <legacyDrawingHF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egyesület_2025!$A:$A</xm:f>
          </x14:formula1>
          <xm:sqref>K2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defaultRowHeight="14.5" x14ac:dyDescent="0.35"/>
  <cols>
    <col min="1" max="1" width="43.36328125" style="51" bestFit="1" customWidth="1"/>
  </cols>
  <sheetData>
    <row r="1" spans="1:1" x14ac:dyDescent="0.35">
      <c r="A1" s="51" t="s">
        <v>14</v>
      </c>
    </row>
    <row r="2" spans="1:1" x14ac:dyDescent="0.35">
      <c r="A2" s="51" t="s">
        <v>28</v>
      </c>
    </row>
    <row r="3" spans="1:1" x14ac:dyDescent="0.35">
      <c r="A3" s="51" t="s">
        <v>29</v>
      </c>
    </row>
    <row r="4" spans="1:1" x14ac:dyDescent="0.35">
      <c r="A4" s="51" t="s">
        <v>30</v>
      </c>
    </row>
    <row r="5" spans="1:1" x14ac:dyDescent="0.35">
      <c r="A5" s="51" t="s">
        <v>31</v>
      </c>
    </row>
    <row r="6" spans="1:1" x14ac:dyDescent="0.35">
      <c r="A6" s="51" t="s">
        <v>64</v>
      </c>
    </row>
    <row r="7" spans="1:1" x14ac:dyDescent="0.35">
      <c r="A7" s="51" t="s">
        <v>32</v>
      </c>
    </row>
    <row r="8" spans="1:1" x14ac:dyDescent="0.35">
      <c r="A8" s="51" t="s">
        <v>33</v>
      </c>
    </row>
    <row r="9" spans="1:1" x14ac:dyDescent="0.35">
      <c r="A9" s="51" t="s">
        <v>34</v>
      </c>
    </row>
    <row r="10" spans="1:1" x14ac:dyDescent="0.35">
      <c r="A10" s="51" t="s">
        <v>35</v>
      </c>
    </row>
    <row r="11" spans="1:1" x14ac:dyDescent="0.35">
      <c r="A11" s="51" t="s">
        <v>36</v>
      </c>
    </row>
    <row r="12" spans="1:1" x14ac:dyDescent="0.35">
      <c r="A12" s="51" t="s">
        <v>37</v>
      </c>
    </row>
    <row r="13" spans="1:1" x14ac:dyDescent="0.35">
      <c r="A13" s="51" t="s">
        <v>38</v>
      </c>
    </row>
    <row r="14" spans="1:1" x14ac:dyDescent="0.35">
      <c r="A14" s="51" t="s">
        <v>39</v>
      </c>
    </row>
    <row r="15" spans="1:1" x14ac:dyDescent="0.35">
      <c r="A15" s="51" t="s">
        <v>40</v>
      </c>
    </row>
    <row r="16" spans="1:1" x14ac:dyDescent="0.35">
      <c r="A16" s="51" t="s">
        <v>41</v>
      </c>
    </row>
    <row r="17" spans="1:1" x14ac:dyDescent="0.35">
      <c r="A17" s="51" t="s">
        <v>42</v>
      </c>
    </row>
    <row r="18" spans="1:1" x14ac:dyDescent="0.35">
      <c r="A18" s="51" t="s">
        <v>43</v>
      </c>
    </row>
    <row r="19" spans="1:1" x14ac:dyDescent="0.35">
      <c r="A19" s="51" t="s">
        <v>44</v>
      </c>
    </row>
    <row r="20" spans="1:1" x14ac:dyDescent="0.35">
      <c r="A20" s="51" t="s">
        <v>45</v>
      </c>
    </row>
    <row r="21" spans="1:1" x14ac:dyDescent="0.35">
      <c r="A21" s="51" t="s">
        <v>46</v>
      </c>
    </row>
    <row r="22" spans="1:1" x14ac:dyDescent="0.35">
      <c r="A22" s="51" t="s">
        <v>47</v>
      </c>
    </row>
    <row r="23" spans="1:1" x14ac:dyDescent="0.35">
      <c r="A23" s="51" t="s">
        <v>48</v>
      </c>
    </row>
    <row r="24" spans="1:1" x14ac:dyDescent="0.35">
      <c r="A24" s="51" t="s">
        <v>49</v>
      </c>
    </row>
    <row r="25" spans="1:1" x14ac:dyDescent="0.35">
      <c r="A25" s="52" t="s">
        <v>50</v>
      </c>
    </row>
    <row r="26" spans="1:1" x14ac:dyDescent="0.35">
      <c r="A26" s="51" t="s">
        <v>51</v>
      </c>
    </row>
    <row r="27" spans="1:1" x14ac:dyDescent="0.35">
      <c r="A27" s="51" t="s">
        <v>52</v>
      </c>
    </row>
    <row r="28" spans="1:1" x14ac:dyDescent="0.35">
      <c r="A28" s="51" t="s">
        <v>53</v>
      </c>
    </row>
    <row r="29" spans="1:1" x14ac:dyDescent="0.35">
      <c r="A29" s="51" t="s">
        <v>54</v>
      </c>
    </row>
    <row r="30" spans="1:1" x14ac:dyDescent="0.35">
      <c r="A30" s="51" t="s">
        <v>55</v>
      </c>
    </row>
    <row r="31" spans="1:1" x14ac:dyDescent="0.35">
      <c r="A31" s="51" t="s">
        <v>56</v>
      </c>
    </row>
    <row r="32" spans="1:1" x14ac:dyDescent="0.35">
      <c r="A32" s="51" t="s">
        <v>57</v>
      </c>
    </row>
    <row r="33" spans="1:1" x14ac:dyDescent="0.35">
      <c r="A33" s="51" t="s">
        <v>58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>
  <element uid="9920fcc9-9f43-4d43-9e3e-b98a219cfd55" value=""/>
</sisl>
</file>

<file path=customXml/itemProps1.xml><?xml version="1.0" encoding="utf-8"?>
<ds:datastoreItem xmlns:ds="http://schemas.openxmlformats.org/officeDocument/2006/customXml" ds:itemID="{9AFA4985-08DB-4680-BBFE-EF6B862B350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23MB</vt:lpstr>
      <vt:lpstr>egyesület_2025</vt:lpstr>
      <vt:lpstr>'23MB'!Nyomtatási_terület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Sohar</dc:creator>
  <cp:lastModifiedBy>LUNK ANDREA</cp:lastModifiedBy>
  <cp:lastPrinted>2025-08-12T13:31:22Z</cp:lastPrinted>
  <dcterms:created xsi:type="dcterms:W3CDTF">2016-02-15T16:04:24Z</dcterms:created>
  <dcterms:modified xsi:type="dcterms:W3CDTF">2025-08-12T13:31:29Z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8609cc85-53d7-467b-bdb4-26a7330605e7</vt:lpwstr>
  </property>
  <property fmtid="{D5CDD505-2E9C-101B-9397-08002B2CF9AE}" pid="3" name="bjSaver">
    <vt:lpwstr>dQ1/NfDqzedbPyXJK+XZSur0761xk1bs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policy="a10f9ac0-5937-4b4f-b459-96aedd9ed2c5" xmlns="http://www.boldonjames.com/2008/01/sie/i</vt:lpwstr>
  </property>
  <property fmtid="{D5CDD505-2E9C-101B-9397-08002B2CF9AE}" pid="5" name="bjDocumentLabelXML-0">
    <vt:lpwstr>nternal/label"&gt;&lt;element uid="9920fcc9-9f43-4d43-9e3e-b98a219cfd55" value="" /&gt;&lt;/sisl&gt;</vt:lpwstr>
  </property>
  <property fmtid="{D5CDD505-2E9C-101B-9397-08002B2CF9AE}" pid="6" name="bjDocumentSecurityLabel">
    <vt:lpwstr>Not Classified</vt:lpwstr>
  </property>
  <property fmtid="{D5CDD505-2E9C-101B-9397-08002B2CF9AE}" pid="7" name="_NewReviewCycle">
    <vt:lpwstr/>
  </property>
</Properties>
</file>